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C4198A69-9101-4140-8DB7-25A1375F9F0B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EAI" sheetId="1" r:id="rId1"/>
  </sheets>
  <definedNames>
    <definedName name="_xlnm._FilterDatabase" localSheetId="0">EAI!#REF!</definedName>
    <definedName name="_xlnm.Print_Area" localSheetId="0">EAI!$A$1:$H$53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8" i="1" l="1"/>
  <c r="E38" i="1"/>
  <c r="H37" i="1"/>
  <c r="G37" i="1"/>
  <c r="F37" i="1"/>
  <c r="E37" i="1"/>
  <c r="D37" i="1"/>
  <c r="C37" i="1"/>
  <c r="H35" i="1"/>
  <c r="E35" i="1"/>
  <c r="H34" i="1"/>
  <c r="E34" i="1"/>
  <c r="H33" i="1"/>
  <c r="E33" i="1"/>
  <c r="H32" i="1"/>
  <c r="E32" i="1"/>
  <c r="H31" i="1"/>
  <c r="G31" i="1"/>
  <c r="F31" i="1"/>
  <c r="E31" i="1"/>
  <c r="D31" i="1"/>
  <c r="C31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G21" i="1"/>
  <c r="F21" i="1"/>
  <c r="E21" i="1"/>
  <c r="D21" i="1"/>
  <c r="C21" i="1"/>
  <c r="G16" i="1"/>
  <c r="F16" i="1"/>
  <c r="D16" i="1"/>
  <c r="C16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16" i="1" s="1"/>
  <c r="E5" i="1"/>
  <c r="E16" i="1" s="1"/>
  <c r="C39" i="1" l="1"/>
  <c r="E39" i="1"/>
  <c r="G39" i="1"/>
  <c r="D39" i="1"/>
  <c r="F39" i="1"/>
  <c r="H39" i="1"/>
</calcChain>
</file>

<file path=xl/sharedStrings.xml><?xml version="1.0" encoding="utf-8"?>
<sst xmlns="http://schemas.openxmlformats.org/spreadsheetml/2006/main" count="98" uniqueCount="50">
  <si>
    <t>Municipio de San Felipe
Estado Analítico de Ingresos
Del 1 de Enero AL 30 DE SEPTIEMBRE DEL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</si>
  <si>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</si>
  <si>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</si>
  <si>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</si>
  <si>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</si>
  <si>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</si>
  <si>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</si>
  <si>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</si>
  <si>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</si>
  <si>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</si>
  <si>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</si>
  <si>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</si>
  <si>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</si>
  <si>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</si>
  <si>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</si>
  <si>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</si>
  <si>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</si>
  <si>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</si>
  <si>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</si>
  <si>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</si>
  <si>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</si>
  <si>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</si>
  <si>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</si>
  <si>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</si>
  <si>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</si>
  <si>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</si>
  <si>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</si>
  <si>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</si>
  <si>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</si>
  <si>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</si>
  <si>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</si>
  <si>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</si>
  <si>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</si>
  <si>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</si>
  <si>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</si>
  <si>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</si>
  <si>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</si>
  <si>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</si>
  <si>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</si>
  <si>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</si>
  <si>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rPr>
        <sz val="8"/>
        <rFont val="Arial"/>
        <family val="2"/>
        <charset val="1"/>
      </rPr>
      <t>Productos</t>
    </r>
    <r>
      <rPr>
        <vertAlign val="superscript"/>
        <sz val="8"/>
        <rFont val="Arial"/>
        <family val="2"/>
        <charset val="1"/>
      </rPr>
      <t>1</t>
    </r>
  </si>
  <si>
    <r>
      <rPr>
        <sz val="8"/>
        <rFont val="Arial"/>
        <family val="2"/>
        <charset val="1"/>
      </rPr>
      <t>Aprovechamientos</t>
    </r>
    <r>
      <rPr>
        <vertAlign val="superscript"/>
        <sz val="8"/>
        <rFont val="Arial"/>
        <family val="2"/>
        <charset val="1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</si>
  <si>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</si>
  <si>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</si>
  <si>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rPr>
        <sz val="8"/>
        <rFont val="Arial"/>
        <family val="2"/>
        <charset val="1"/>
      </rPr>
      <t>Productos</t>
    </r>
    <r>
      <rPr>
        <vertAlign val="superscript"/>
        <sz val="8"/>
        <color rgb="FF0070C0"/>
        <rFont val="Arial"/>
        <family val="2"/>
        <charset val="1"/>
      </rPr>
      <t>1</t>
    </r>
  </si>
  <si>
    <r>
      <rPr>
        <sz val="8"/>
        <rFont val="Arial"/>
        <family val="2"/>
        <charset val="1"/>
      </rPr>
      <t>Ingresos por Venta de Bienes, Prestación de Servicios y Otros Ingresos</t>
    </r>
    <r>
      <rPr>
        <vertAlign val="superscript"/>
        <sz val="8"/>
        <rFont val="Arial"/>
        <family val="2"/>
        <charset val="1"/>
      </rPr>
      <t>3</t>
    </r>
  </si>
  <si>
    <t>Ingresos Derivados de Financiamiento</t>
  </si>
  <si>
    <r>
      <rPr>
        <vertAlign val="superscript"/>
        <sz val="8"/>
        <color rgb="FF000000"/>
        <rFont val="Arial"/>
        <family val="2"/>
        <charset val="1"/>
      </rPr>
      <t>1</t>
    </r>
    <r>
      <rPr>
        <sz val="8"/>
        <color rgb="FF000000"/>
        <rFont val="Arial"/>
        <family val="2"/>
        <charset val="1"/>
      </rPr>
      <t xml:space="preserve"> Incluye intereses que generan las cuentas bancarias de los entes públicos en productos.</t>
    </r>
  </si>
  <si>
    <r>
      <rPr>
        <vertAlign val="superscript"/>
        <sz val="8"/>
        <color rgb="FF000000"/>
        <rFont val="Arial"/>
        <family val="2"/>
        <charset val="1"/>
      </rPr>
      <t>2</t>
    </r>
    <r>
      <rPr>
        <sz val="8"/>
        <color rgb="FF000000"/>
        <rFont val="Arial"/>
        <family val="2"/>
        <charset val="1"/>
      </rPr>
      <t xml:space="preserve"> Incluye donativos en efectivo del Poder Ejecutivo, entre otros aprovechamientos.</t>
    </r>
  </si>
  <si>
    <r>
      <rPr>
        <vertAlign val="superscript"/>
        <sz val="8"/>
        <color rgb="FF000000"/>
        <rFont val="Arial"/>
        <family val="2"/>
        <charset val="1"/>
      </rPr>
      <t>3</t>
    </r>
    <r>
      <rPr>
        <sz val="8"/>
        <color rgb="FF000000"/>
        <rFont val="Arial"/>
        <family val="2"/>
        <charset val="1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</si>
</sst>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_-[$€-2]* #,##0.00_-;\-[$€-2]* #,##0.00_-;_-[$€-2]* \-??_-"/>
    <numFmt numFmtId="166" formatCode="_-* #,##0.00_-;\-* #,##0.00_-;_-* \-??_-;_-@_-"/>
    <numFmt numFmtId="167" formatCode="_-\$* #,##0.00_-;&quot;-$&quot;* #,##0.00_-;_-\$* \-??_-;_-@_-"/>
  </numFmts>
  <fonts count="12" x14ac:knownFonts="1"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2"/>
      <charset val="1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FFFFFF"/>
      <name val="Arial"/>
      <family val="2"/>
      <charset val="1"/>
    </font>
    <font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vertAlign val="superscript"/>
      <sz val="8"/>
      <color rgb="FF0070C0"/>
      <name val="Arial"/>
      <family val="2"/>
      <charset val="1"/>
    </font>
    <font>
      <vertAlign val="superscript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8">
    <xf numFmtId="0" fontId="0" fillId="0" borderId="0"/>
    <xf numFmtId="164" fontId="1" fillId="0" borderId="0"/>
    <xf numFmtId="165" fontId="11" fillId="0" borderId="0" applyBorder="0" applyProtection="0"/>
    <xf numFmtId="166" fontId="11" fillId="0" borderId="0" applyBorder="0" applyProtection="0"/>
    <xf numFmtId="166" fontId="11" fillId="0" borderId="0" applyBorder="0" applyProtection="0"/>
    <xf numFmtId="166" fontId="11" fillId="0" borderId="0" applyBorder="0" applyProtection="0"/>
    <xf numFmtId="166" fontId="11" fillId="0" borderId="0" applyBorder="0" applyProtection="0"/>
    <xf numFmtId="167" fontId="11" fillId="0" borderId="0" applyBorder="0" applyProtection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11" fillId="0" borderId="0" applyBorder="0" applyProtection="0"/>
  </cellStyleXfs>
  <cellXfs count="49">
    <xf numFmtId="0" fontId="0" fillId="0" borderId="0" xfId="0"/>
    <xf numFmtId="0" fontId="0" fillId="0" borderId="0" xfId="8" applyFont="1" applyBorder="1" applyAlignment="1" applyProtection="1">
      <alignment vertical="top"/>
      <protection locked="0"/>
    </xf>
    <xf numFmtId="0" fontId="5" fillId="0" borderId="0" xfId="8" applyFont="1" applyBorder="1" applyAlignment="1" applyProtection="1">
      <alignment vertical="top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0" fillId="0" borderId="0" xfId="8" applyFont="1" applyBorder="1" applyAlignment="1" applyProtection="1">
      <alignment horizontal="center"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0" fillId="0" borderId="0" xfId="8" applyFont="1" applyBorder="1" applyAlignment="1" applyProtection="1">
      <alignment vertical="top" wrapText="1"/>
      <protection locked="0"/>
    </xf>
    <xf numFmtId="4" fontId="0" fillId="0" borderId="6" xfId="8" applyNumberFormat="1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4" fontId="0" fillId="0" borderId="7" xfId="8" applyNumberFormat="1" applyFont="1" applyBorder="1" applyAlignment="1" applyProtection="1">
      <alignment vertical="top"/>
      <protection locked="0"/>
    </xf>
    <xf numFmtId="4" fontId="0" fillId="0" borderId="8" xfId="8" applyNumberFormat="1" applyFont="1" applyBorder="1" applyAlignment="1" applyProtection="1">
      <alignment vertical="top"/>
      <protection locked="0"/>
    </xf>
    <xf numFmtId="0" fontId="7" fillId="0" borderId="4" xfId="8" applyFont="1" applyBorder="1" applyAlignment="1" applyProtection="1">
      <alignment horizontal="center" vertical="top"/>
      <protection locked="0"/>
    </xf>
    <xf numFmtId="0" fontId="4" fillId="0" borderId="2" xfId="8" applyFont="1" applyBorder="1" applyAlignment="1" applyProtection="1">
      <alignment horizontal="left" vertical="top" indent="4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7" fillId="0" borderId="2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0" fontId="7" fillId="0" borderId="9" xfId="8" applyFont="1" applyBorder="1" applyAlignment="1" applyProtection="1">
      <alignment horizontal="center" vertical="top"/>
      <protection locked="0"/>
    </xf>
    <xf numFmtId="0" fontId="7" fillId="0" borderId="10" xfId="8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2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4" fillId="0" borderId="5" xfId="8" applyFont="1" applyBorder="1" applyAlignment="1" applyProtection="1">
      <alignment horizontal="left" vertical="top"/>
    </xf>
    <xf numFmtId="0" fontId="4" fillId="0" borderId="0" xfId="8" applyFont="1" applyBorder="1" applyAlignment="1" applyProtection="1">
      <alignment horizontal="justify" vertical="top" wrapText="1"/>
    </xf>
    <xf numFmtId="4" fontId="4" fillId="0" borderId="6" xfId="8" applyNumberFormat="1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horizontal="center" vertical="top"/>
    </xf>
    <xf numFmtId="0" fontId="7" fillId="0" borderId="0" xfId="8" applyFont="1" applyBorder="1" applyAlignment="1" applyProtection="1">
      <alignment horizontal="left" vertical="top" wrapText="1"/>
    </xf>
    <xf numFmtId="4" fontId="7" fillId="0" borderId="7" xfId="8" applyNumberFormat="1" applyFont="1" applyBorder="1" applyAlignment="1" applyProtection="1">
      <alignment vertical="top"/>
      <protection locked="0"/>
    </xf>
    <xf numFmtId="4" fontId="4" fillId="0" borderId="7" xfId="8" applyNumberFormat="1" applyFont="1" applyBorder="1" applyAlignment="1" applyProtection="1">
      <alignment vertical="top"/>
      <protection locked="0"/>
    </xf>
    <xf numFmtId="0" fontId="4" fillId="0" borderId="5" xfId="8" applyFont="1" applyBorder="1" applyAlignment="1" applyProtection="1">
      <alignment vertical="top"/>
    </xf>
    <xf numFmtId="0" fontId="4" fillId="0" borderId="0" xfId="8" applyFont="1" applyBorder="1" applyAlignment="1" applyProtection="1">
      <alignment vertical="top"/>
    </xf>
    <xf numFmtId="0" fontId="4" fillId="0" borderId="5" xfId="9" applyFont="1" applyBorder="1" applyAlignment="1" applyProtection="1">
      <alignment horizontal="center" vertical="top"/>
    </xf>
    <xf numFmtId="0" fontId="7" fillId="0" borderId="4" xfId="8" applyFont="1" applyBorder="1" applyAlignment="1" applyProtection="1">
      <alignment horizontal="center" vertical="top"/>
    </xf>
    <xf numFmtId="0" fontId="4" fillId="0" borderId="2" xfId="8" applyFont="1" applyBorder="1" applyAlignment="1" applyProtection="1">
      <alignment horizontal="center" vertical="top" wrapText="1"/>
    </xf>
    <xf numFmtId="0" fontId="7" fillId="0" borderId="10" xfId="8" applyFont="1" applyBorder="1" applyAlignment="1" applyProtection="1">
      <alignment horizontal="center" vertical="top"/>
      <protection locked="0"/>
    </xf>
    <xf numFmtId="4" fontId="4" fillId="0" borderId="3" xfId="8" applyNumberFormat="1" applyFont="1" applyBorder="1" applyAlignment="1" applyProtection="1">
      <alignment vertical="top"/>
      <protection locked="0"/>
    </xf>
    <xf numFmtId="0" fontId="10" fillId="0" borderId="0" xfId="8" applyFont="1" applyBorder="1" applyAlignment="1" applyProtection="1">
      <alignment vertical="top" wrapText="1"/>
      <protection locked="0"/>
    </xf>
    <xf numFmtId="0" fontId="10" fillId="0" borderId="0" xfId="8" applyFont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horizontal="left" vertical="top" wrapText="1"/>
    </xf>
    <xf numFmtId="0" fontId="10" fillId="0" borderId="0" xfId="8" applyFont="1" applyBorder="1" applyAlignment="1" applyProtection="1">
      <alignment horizontal="left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>
      <alignment horizontal="center" vertical="center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342347</xdr:colOff>
      <xdr:row>44</xdr:row>
      <xdr:rowOff>31573</xdr:rowOff>
    </xdr:from>
    <xdr:to>
      <xdr:col>6</xdr:col>
      <xdr:colOff>273326</xdr:colOff>
      <xdr:row>46</xdr:row>
      <xdr:rowOff>49695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578"/>
        <a:stretch/>
      </xdr:blipFill>
      <xdr:spPr>
        <a:xfrm>
          <a:off x="450021" y="8438421"/>
          <a:ext cx="7691783" cy="299731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4"/>
  <sheetViews>
    <sheetView showGridLines="0" tabSelected="1" view="pageBreakPreview" zoomScale="130" zoomScaleNormal="100" zoomScaleSheetLayoutView="130" workbookViewId="0">
      <selection sqref="A1:H1"/>
    </sheetView>
  </sheetViews>
  <sheetFormatPr baseColWidth="10" defaultColWidth="12" defaultRowHeight="11.25" x14ac:dyDescent="0.2"/>
  <cols>
    <col min="1" max="1" width="1.83203125" style="1" customWidth="1"/>
    <col min="2" max="2" width="62.5" style="1" customWidth="1"/>
    <col min="3" max="3" width="17.83203125" style="1" customWidth="1"/>
    <col min="4" max="4" width="19.83203125" style="1" customWidth="1"/>
    <col min="5" max="6" width="17.83203125" style="1" customWidth="1"/>
    <col min="7" max="7" width="18.83203125" style="1" customWidth="1"/>
    <col min="8" max="8" width="17.83203125" style="1" customWidth="1"/>
    <col min="9" max="1024" width="12" style="1"/>
  </cols>
  <sheetData>
    <row r="1" spans="1:9" s="2" customFormat="1" ht="39.950000000000003" customHeight="1" x14ac:dyDescent="0.2">
      <c r="A1" s="45" t="s">
        <v>0</v>
      </c>
      <c r="B1" s="45"/>
      <c r="C1" s="45"/>
      <c r="D1" s="45"/>
      <c r="E1" s="45"/>
      <c r="F1" s="45"/>
      <c r="G1" s="45"/>
      <c r="H1" s="45"/>
    </row>
    <row r="2" spans="1:9" s="2" customFormat="1" ht="11.25" customHeight="1" x14ac:dyDescent="0.2">
      <c r="A2" s="46" t="s">
        <v>1</v>
      </c>
      <c r="B2" s="46"/>
      <c r="C2" s="47" t="s">
        <v>2</v>
      </c>
      <c r="D2" s="47"/>
      <c r="E2" s="47"/>
      <c r="F2" s="47"/>
      <c r="G2" s="47"/>
      <c r="H2" s="48" t="s">
        <v>3</v>
      </c>
    </row>
    <row r="3" spans="1:9" s="6" customFormat="1" ht="24.95" customHeight="1" x14ac:dyDescent="0.2">
      <c r="A3" s="46"/>
      <c r="B3" s="46"/>
      <c r="C3" s="4" t="s">
        <v>4</v>
      </c>
      <c r="D3" s="3" t="s">
        <v>5</v>
      </c>
      <c r="E3" s="3" t="s">
        <v>6</v>
      </c>
      <c r="F3" s="3" t="s">
        <v>7</v>
      </c>
      <c r="G3" s="5" t="s">
        <v>8</v>
      </c>
      <c r="H3" s="48"/>
    </row>
    <row r="4" spans="1:9" s="6" customFormat="1" x14ac:dyDescent="0.2">
      <c r="A4" s="46"/>
      <c r="B4" s="46"/>
      <c r="C4" s="4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spans="1:9" x14ac:dyDescent="0.2">
      <c r="A5" s="7"/>
      <c r="B5" s="8" t="s">
        <v>15</v>
      </c>
      <c r="C5" s="9">
        <v>19587424.489999998</v>
      </c>
      <c r="D5" s="9">
        <v>2975789.28</v>
      </c>
      <c r="E5" s="9">
        <f t="shared" ref="E5:E14" si="0">C5+D5</f>
        <v>22563213.77</v>
      </c>
      <c r="F5" s="9">
        <v>22470103.300000001</v>
      </c>
      <c r="G5" s="9">
        <v>22470103.300000001</v>
      </c>
      <c r="H5" s="9">
        <f t="shared" ref="H5:H14" si="1">G5-C5</f>
        <v>2882678.8100000024</v>
      </c>
      <c r="I5" s="10" t="s">
        <v>16</v>
      </c>
    </row>
    <row r="6" spans="1:9" x14ac:dyDescent="0.2">
      <c r="A6" s="11"/>
      <c r="B6" s="12" t="s">
        <v>17</v>
      </c>
      <c r="C6" s="13">
        <v>0</v>
      </c>
      <c r="D6" s="13">
        <v>0</v>
      </c>
      <c r="E6" s="13">
        <f t="shared" si="0"/>
        <v>0</v>
      </c>
      <c r="F6" s="13">
        <v>0</v>
      </c>
      <c r="G6" s="13">
        <v>0</v>
      </c>
      <c r="H6" s="13">
        <f t="shared" si="1"/>
        <v>0</v>
      </c>
      <c r="I6" s="10" t="s">
        <v>18</v>
      </c>
    </row>
    <row r="7" spans="1:9" x14ac:dyDescent="0.2">
      <c r="A7" s="7"/>
      <c r="B7" s="8" t="s">
        <v>19</v>
      </c>
      <c r="C7" s="13">
        <v>0</v>
      </c>
      <c r="D7" s="13">
        <v>0</v>
      </c>
      <c r="E7" s="13">
        <f t="shared" si="0"/>
        <v>0</v>
      </c>
      <c r="F7" s="13">
        <v>0</v>
      </c>
      <c r="G7" s="13">
        <v>0</v>
      </c>
      <c r="H7" s="13">
        <f t="shared" si="1"/>
        <v>0</v>
      </c>
      <c r="I7" s="10" t="s">
        <v>20</v>
      </c>
    </row>
    <row r="8" spans="1:9" x14ac:dyDescent="0.2">
      <c r="A8" s="7"/>
      <c r="B8" s="8" t="s">
        <v>21</v>
      </c>
      <c r="C8" s="13">
        <v>4384837.59</v>
      </c>
      <c r="D8" s="13">
        <v>764575.87</v>
      </c>
      <c r="E8" s="13">
        <f t="shared" si="0"/>
        <v>5149413.46</v>
      </c>
      <c r="F8" s="13">
        <v>4591989.9800000004</v>
      </c>
      <c r="G8" s="13">
        <v>4591989.9800000004</v>
      </c>
      <c r="H8" s="13">
        <f t="shared" si="1"/>
        <v>207152.3900000006</v>
      </c>
      <c r="I8" s="10" t="s">
        <v>22</v>
      </c>
    </row>
    <row r="9" spans="1:9" x14ac:dyDescent="0.2">
      <c r="A9" s="7"/>
      <c r="B9" s="8" t="s">
        <v>23</v>
      </c>
      <c r="C9" s="13">
        <v>5750600</v>
      </c>
      <c r="D9" s="13">
        <v>-2522623.52</v>
      </c>
      <c r="E9" s="13">
        <f t="shared" si="0"/>
        <v>3227976.48</v>
      </c>
      <c r="F9" s="13">
        <v>3327813.46</v>
      </c>
      <c r="G9" s="13">
        <v>3269622.01</v>
      </c>
      <c r="H9" s="13">
        <f t="shared" si="1"/>
        <v>-2480977.9900000002</v>
      </c>
      <c r="I9" s="10" t="s">
        <v>24</v>
      </c>
    </row>
    <row r="10" spans="1:9" x14ac:dyDescent="0.2">
      <c r="A10" s="11"/>
      <c r="B10" s="12" t="s">
        <v>25</v>
      </c>
      <c r="C10" s="13">
        <v>1927280.89</v>
      </c>
      <c r="D10" s="13">
        <v>-90439.83</v>
      </c>
      <c r="E10" s="13">
        <f t="shared" si="0"/>
        <v>1836841.0599999998</v>
      </c>
      <c r="F10" s="13">
        <v>1722755.05</v>
      </c>
      <c r="G10" s="13">
        <v>1722755.05</v>
      </c>
      <c r="H10" s="13">
        <f t="shared" si="1"/>
        <v>-204525.83999999985</v>
      </c>
      <c r="I10" s="10" t="s">
        <v>26</v>
      </c>
    </row>
    <row r="11" spans="1:9" x14ac:dyDescent="0.2">
      <c r="A11" s="7"/>
      <c r="B11" s="8" t="s">
        <v>27</v>
      </c>
      <c r="C11" s="13">
        <v>0</v>
      </c>
      <c r="D11" s="13">
        <v>0</v>
      </c>
      <c r="E11" s="13">
        <f t="shared" si="0"/>
        <v>0</v>
      </c>
      <c r="F11" s="13">
        <v>0</v>
      </c>
      <c r="G11" s="13">
        <v>0</v>
      </c>
      <c r="H11" s="13">
        <f t="shared" si="1"/>
        <v>0</v>
      </c>
      <c r="I11" s="10" t="s">
        <v>28</v>
      </c>
    </row>
    <row r="12" spans="1:9" ht="22.5" x14ac:dyDescent="0.2">
      <c r="A12" s="7"/>
      <c r="B12" s="8" t="s">
        <v>29</v>
      </c>
      <c r="C12" s="13">
        <v>327875196.20999998</v>
      </c>
      <c r="D12" s="13">
        <v>72111980.439999998</v>
      </c>
      <c r="E12" s="13">
        <f t="shared" si="0"/>
        <v>399987176.64999998</v>
      </c>
      <c r="F12" s="13">
        <v>302540717.30000001</v>
      </c>
      <c r="G12" s="13">
        <v>302540717.30000001</v>
      </c>
      <c r="H12" s="13">
        <f t="shared" si="1"/>
        <v>-25334478.909999967</v>
      </c>
      <c r="I12" s="10" t="s">
        <v>30</v>
      </c>
    </row>
    <row r="13" spans="1:9" ht="22.5" x14ac:dyDescent="0.2">
      <c r="A13" s="7"/>
      <c r="B13" s="8" t="s">
        <v>31</v>
      </c>
      <c r="C13" s="13">
        <v>0</v>
      </c>
      <c r="D13" s="13">
        <v>0</v>
      </c>
      <c r="E13" s="13">
        <f t="shared" si="0"/>
        <v>0</v>
      </c>
      <c r="F13" s="13">
        <v>0</v>
      </c>
      <c r="G13" s="13">
        <v>0</v>
      </c>
      <c r="H13" s="13">
        <f t="shared" si="1"/>
        <v>0</v>
      </c>
      <c r="I13" s="10" t="s">
        <v>32</v>
      </c>
    </row>
    <row r="14" spans="1:9" x14ac:dyDescent="0.2">
      <c r="A14" s="7"/>
      <c r="B14" s="8" t="s">
        <v>33</v>
      </c>
      <c r="C14" s="13">
        <v>50000000</v>
      </c>
      <c r="D14" s="13">
        <v>35351047.359999999</v>
      </c>
      <c r="E14" s="13">
        <f t="shared" si="0"/>
        <v>85351047.359999999</v>
      </c>
      <c r="F14" s="13">
        <v>85004462.109999999</v>
      </c>
      <c r="G14" s="13">
        <v>85004462.109999999</v>
      </c>
      <c r="H14" s="13">
        <f t="shared" si="1"/>
        <v>35004462.109999999</v>
      </c>
      <c r="I14" s="10" t="s">
        <v>34</v>
      </c>
    </row>
    <row r="15" spans="1:9" x14ac:dyDescent="0.2">
      <c r="A15" s="7"/>
      <c r="C15" s="14"/>
      <c r="D15" s="14"/>
      <c r="E15" s="14"/>
      <c r="F15" s="14"/>
      <c r="G15" s="14"/>
      <c r="H15" s="14"/>
      <c r="I15" s="10" t="s">
        <v>35</v>
      </c>
    </row>
    <row r="16" spans="1:9" x14ac:dyDescent="0.2">
      <c r="A16" s="15"/>
      <c r="B16" s="16" t="s">
        <v>36</v>
      </c>
      <c r="C16" s="17">
        <f t="shared" ref="C16:H16" si="2">SUM(C5:C14)</f>
        <v>409525339.17999995</v>
      </c>
      <c r="D16" s="17">
        <f t="shared" si="2"/>
        <v>108590329.59999999</v>
      </c>
      <c r="E16" s="17">
        <f t="shared" si="2"/>
        <v>518115668.77999997</v>
      </c>
      <c r="F16" s="17">
        <f t="shared" si="2"/>
        <v>419657841.20000005</v>
      </c>
      <c r="G16" s="18">
        <f t="shared" si="2"/>
        <v>419599649.75</v>
      </c>
      <c r="H16" s="19">
        <f t="shared" si="2"/>
        <v>10074310.570000038</v>
      </c>
      <c r="I16" s="10" t="s">
        <v>35</v>
      </c>
    </row>
    <row r="17" spans="1:9" x14ac:dyDescent="0.2">
      <c r="A17" s="20"/>
      <c r="B17" s="21"/>
      <c r="C17" s="22"/>
      <c r="D17" s="22"/>
      <c r="E17" s="23"/>
      <c r="F17" s="24" t="s">
        <v>37</v>
      </c>
      <c r="G17" s="25"/>
      <c r="H17" s="26"/>
      <c r="I17" s="10" t="s">
        <v>35</v>
      </c>
    </row>
    <row r="18" spans="1:9" ht="11.25" customHeight="1" x14ac:dyDescent="0.2">
      <c r="A18" s="48" t="s">
        <v>38</v>
      </c>
      <c r="B18" s="48"/>
      <c r="C18" s="47" t="s">
        <v>2</v>
      </c>
      <c r="D18" s="47"/>
      <c r="E18" s="47"/>
      <c r="F18" s="47"/>
      <c r="G18" s="47"/>
      <c r="H18" s="48" t="s">
        <v>3</v>
      </c>
      <c r="I18" s="10" t="s">
        <v>35</v>
      </c>
    </row>
    <row r="19" spans="1:9" ht="22.5" x14ac:dyDescent="0.2">
      <c r="A19" s="48"/>
      <c r="B19" s="48"/>
      <c r="C19" s="4" t="s">
        <v>4</v>
      </c>
      <c r="D19" s="3" t="s">
        <v>5</v>
      </c>
      <c r="E19" s="3" t="s">
        <v>6</v>
      </c>
      <c r="F19" s="3" t="s">
        <v>7</v>
      </c>
      <c r="G19" s="5" t="s">
        <v>8</v>
      </c>
      <c r="H19" s="48"/>
      <c r="I19" s="10" t="s">
        <v>35</v>
      </c>
    </row>
    <row r="20" spans="1:9" x14ac:dyDescent="0.2">
      <c r="A20" s="48"/>
      <c r="B20" s="48"/>
      <c r="C20" s="4" t="s">
        <v>9</v>
      </c>
      <c r="D20" s="3" t="s">
        <v>10</v>
      </c>
      <c r="E20" s="3" t="s">
        <v>11</v>
      </c>
      <c r="F20" s="3" t="s">
        <v>12</v>
      </c>
      <c r="G20" s="3" t="s">
        <v>13</v>
      </c>
      <c r="H20" s="3" t="s">
        <v>14</v>
      </c>
      <c r="I20" s="10" t="s">
        <v>35</v>
      </c>
    </row>
    <row r="21" spans="1:9" x14ac:dyDescent="0.2">
      <c r="A21" s="27" t="s">
        <v>39</v>
      </c>
      <c r="B21" s="28"/>
      <c r="C21" s="29">
        <f t="shared" ref="C21:H21" si="3">SUM(C22+C23+C24+C25+C26+C27+C28+C29)</f>
        <v>359525339.17999995</v>
      </c>
      <c r="D21" s="29">
        <f t="shared" si="3"/>
        <v>73239282.239999995</v>
      </c>
      <c r="E21" s="29">
        <f t="shared" si="3"/>
        <v>432764621.41999996</v>
      </c>
      <c r="F21" s="29">
        <f t="shared" si="3"/>
        <v>334653379.09000003</v>
      </c>
      <c r="G21" s="29">
        <f t="shared" si="3"/>
        <v>334595187.63999999</v>
      </c>
      <c r="H21" s="29">
        <f t="shared" si="3"/>
        <v>-24930151.539999962</v>
      </c>
      <c r="I21" s="10" t="s">
        <v>35</v>
      </c>
    </row>
    <row r="22" spans="1:9" x14ac:dyDescent="0.2">
      <c r="A22" s="30"/>
      <c r="B22" s="31" t="s">
        <v>15</v>
      </c>
      <c r="C22" s="32">
        <v>19587424.489999998</v>
      </c>
      <c r="D22" s="32">
        <v>2975789.28</v>
      </c>
      <c r="E22" s="32">
        <f t="shared" ref="E22:E29" si="4">C22+D22</f>
        <v>22563213.77</v>
      </c>
      <c r="F22" s="32">
        <v>22470103.300000001</v>
      </c>
      <c r="G22" s="32">
        <v>22470103.300000001</v>
      </c>
      <c r="H22" s="32">
        <f t="shared" ref="H22:H29" si="5">G22-C22</f>
        <v>2882678.8100000024</v>
      </c>
      <c r="I22" s="10" t="s">
        <v>16</v>
      </c>
    </row>
    <row r="23" spans="1:9" x14ac:dyDescent="0.2">
      <c r="A23" s="30"/>
      <c r="B23" s="31" t="s">
        <v>17</v>
      </c>
      <c r="C23" s="32">
        <v>0</v>
      </c>
      <c r="D23" s="32">
        <v>0</v>
      </c>
      <c r="E23" s="32">
        <f t="shared" si="4"/>
        <v>0</v>
      </c>
      <c r="F23" s="32">
        <v>0</v>
      </c>
      <c r="G23" s="32">
        <v>0</v>
      </c>
      <c r="H23" s="32">
        <f t="shared" si="5"/>
        <v>0</v>
      </c>
      <c r="I23" s="10" t="s">
        <v>18</v>
      </c>
    </row>
    <row r="24" spans="1:9" x14ac:dyDescent="0.2">
      <c r="A24" s="30"/>
      <c r="B24" s="31" t="s">
        <v>19</v>
      </c>
      <c r="C24" s="32">
        <v>0</v>
      </c>
      <c r="D24" s="32">
        <v>0</v>
      </c>
      <c r="E24" s="32">
        <f t="shared" si="4"/>
        <v>0</v>
      </c>
      <c r="F24" s="32">
        <v>0</v>
      </c>
      <c r="G24" s="32">
        <v>0</v>
      </c>
      <c r="H24" s="32">
        <f t="shared" si="5"/>
        <v>0</v>
      </c>
      <c r="I24" s="10" t="s">
        <v>20</v>
      </c>
    </row>
    <row r="25" spans="1:9" x14ac:dyDescent="0.2">
      <c r="A25" s="30"/>
      <c r="B25" s="31" t="s">
        <v>21</v>
      </c>
      <c r="C25" s="32">
        <v>4384837.59</v>
      </c>
      <c r="D25" s="32">
        <v>764575.87</v>
      </c>
      <c r="E25" s="32">
        <f t="shared" si="4"/>
        <v>5149413.46</v>
      </c>
      <c r="F25" s="32">
        <v>4591989.9800000004</v>
      </c>
      <c r="G25" s="32">
        <v>4591989.9800000004</v>
      </c>
      <c r="H25" s="32">
        <f t="shared" si="5"/>
        <v>207152.3900000006</v>
      </c>
      <c r="I25" s="10" t="s">
        <v>22</v>
      </c>
    </row>
    <row r="26" spans="1:9" x14ac:dyDescent="0.2">
      <c r="A26" s="30"/>
      <c r="B26" s="31" t="s">
        <v>40</v>
      </c>
      <c r="C26" s="32">
        <v>5750600</v>
      </c>
      <c r="D26" s="32">
        <v>-2522623.52</v>
      </c>
      <c r="E26" s="32">
        <f t="shared" si="4"/>
        <v>3227976.48</v>
      </c>
      <c r="F26" s="32">
        <v>3327813.46</v>
      </c>
      <c r="G26" s="32">
        <v>3269622.01</v>
      </c>
      <c r="H26" s="32">
        <f t="shared" si="5"/>
        <v>-2480977.9900000002</v>
      </c>
      <c r="I26" s="10" t="s">
        <v>24</v>
      </c>
    </row>
    <row r="27" spans="1:9" x14ac:dyDescent="0.2">
      <c r="A27" s="30"/>
      <c r="B27" s="31" t="s">
        <v>41</v>
      </c>
      <c r="C27" s="32">
        <v>1927280.89</v>
      </c>
      <c r="D27" s="32">
        <v>-90439.83</v>
      </c>
      <c r="E27" s="32">
        <f t="shared" si="4"/>
        <v>1836841.0599999998</v>
      </c>
      <c r="F27" s="32">
        <v>1722755.05</v>
      </c>
      <c r="G27" s="32">
        <v>1722755.05</v>
      </c>
      <c r="H27" s="32">
        <f t="shared" si="5"/>
        <v>-204525.83999999985</v>
      </c>
      <c r="I27" s="10" t="s">
        <v>26</v>
      </c>
    </row>
    <row r="28" spans="1:9" ht="22.5" x14ac:dyDescent="0.2">
      <c r="A28" s="30"/>
      <c r="B28" s="31" t="s">
        <v>42</v>
      </c>
      <c r="C28" s="32">
        <v>327875196.20999998</v>
      </c>
      <c r="D28" s="32">
        <v>72111980.439999998</v>
      </c>
      <c r="E28" s="32">
        <f t="shared" si="4"/>
        <v>399987176.64999998</v>
      </c>
      <c r="F28" s="32">
        <v>302540717.30000001</v>
      </c>
      <c r="G28" s="32">
        <v>302540717.30000001</v>
      </c>
      <c r="H28" s="32">
        <f t="shared" si="5"/>
        <v>-25334478.909999967</v>
      </c>
      <c r="I28" s="10" t="s">
        <v>30</v>
      </c>
    </row>
    <row r="29" spans="1:9" ht="22.5" x14ac:dyDescent="0.2">
      <c r="A29" s="30"/>
      <c r="B29" s="31" t="s">
        <v>31</v>
      </c>
      <c r="C29" s="32">
        <v>0</v>
      </c>
      <c r="D29" s="32">
        <v>0</v>
      </c>
      <c r="E29" s="32">
        <f t="shared" si="4"/>
        <v>0</v>
      </c>
      <c r="F29" s="32">
        <v>0</v>
      </c>
      <c r="G29" s="32">
        <v>0</v>
      </c>
      <c r="H29" s="32">
        <f t="shared" si="5"/>
        <v>0</v>
      </c>
      <c r="I29" s="10" t="s">
        <v>32</v>
      </c>
    </row>
    <row r="30" spans="1:9" x14ac:dyDescent="0.2">
      <c r="A30" s="30"/>
      <c r="B30" s="31"/>
      <c r="C30" s="32"/>
      <c r="D30" s="32"/>
      <c r="E30" s="32"/>
      <c r="F30" s="32"/>
      <c r="G30" s="32"/>
      <c r="H30" s="32"/>
      <c r="I30" s="10" t="s">
        <v>35</v>
      </c>
    </row>
    <row r="31" spans="1:9" ht="41.25" customHeight="1" x14ac:dyDescent="0.2">
      <c r="A31" s="43" t="s">
        <v>43</v>
      </c>
      <c r="B31" s="43"/>
      <c r="C31" s="33">
        <f t="shared" ref="C31:H31" si="6">SUM(C32:C35)</f>
        <v>0</v>
      </c>
      <c r="D31" s="33">
        <f t="shared" si="6"/>
        <v>0</v>
      </c>
      <c r="E31" s="33">
        <f t="shared" si="6"/>
        <v>0</v>
      </c>
      <c r="F31" s="33">
        <f t="shared" si="6"/>
        <v>0</v>
      </c>
      <c r="G31" s="33">
        <f t="shared" si="6"/>
        <v>0</v>
      </c>
      <c r="H31" s="33">
        <f t="shared" si="6"/>
        <v>0</v>
      </c>
      <c r="I31" s="10" t="s">
        <v>35</v>
      </c>
    </row>
    <row r="32" spans="1:9" x14ac:dyDescent="0.2">
      <c r="A32" s="30"/>
      <c r="B32" s="31" t="s">
        <v>17</v>
      </c>
      <c r="C32" s="32">
        <v>0</v>
      </c>
      <c r="D32" s="32">
        <v>0</v>
      </c>
      <c r="E32" s="32">
        <f>C32+D32</f>
        <v>0</v>
      </c>
      <c r="F32" s="32">
        <v>0</v>
      </c>
      <c r="G32" s="32">
        <v>0</v>
      </c>
      <c r="H32" s="32">
        <f>G32-C32</f>
        <v>0</v>
      </c>
      <c r="I32" s="10" t="s">
        <v>18</v>
      </c>
    </row>
    <row r="33" spans="1:9" x14ac:dyDescent="0.2">
      <c r="A33" s="30"/>
      <c r="B33" s="31" t="s">
        <v>44</v>
      </c>
      <c r="C33" s="32">
        <v>0</v>
      </c>
      <c r="D33" s="32">
        <v>0</v>
      </c>
      <c r="E33" s="32">
        <f>C33+D33</f>
        <v>0</v>
      </c>
      <c r="F33" s="32">
        <v>0</v>
      </c>
      <c r="G33" s="32">
        <v>0</v>
      </c>
      <c r="H33" s="32">
        <f>G33-C33</f>
        <v>0</v>
      </c>
      <c r="I33" s="10" t="s">
        <v>24</v>
      </c>
    </row>
    <row r="34" spans="1:9" x14ac:dyDescent="0.2">
      <c r="A34" s="30"/>
      <c r="B34" s="31" t="s">
        <v>45</v>
      </c>
      <c r="C34" s="32">
        <v>0</v>
      </c>
      <c r="D34" s="32">
        <v>0</v>
      </c>
      <c r="E34" s="32">
        <f>C34+D34</f>
        <v>0</v>
      </c>
      <c r="F34" s="32">
        <v>0</v>
      </c>
      <c r="G34" s="32">
        <v>0</v>
      </c>
      <c r="H34" s="32">
        <f>G34-C34</f>
        <v>0</v>
      </c>
      <c r="I34" s="10" t="s">
        <v>28</v>
      </c>
    </row>
    <row r="35" spans="1:9" ht="22.5" x14ac:dyDescent="0.2">
      <c r="A35" s="30"/>
      <c r="B35" s="31" t="s">
        <v>31</v>
      </c>
      <c r="C35" s="32">
        <v>0</v>
      </c>
      <c r="D35" s="32">
        <v>0</v>
      </c>
      <c r="E35" s="32">
        <f>C35+D35</f>
        <v>0</v>
      </c>
      <c r="F35" s="32">
        <v>0</v>
      </c>
      <c r="G35" s="32">
        <v>0</v>
      </c>
      <c r="H35" s="32">
        <f>G35-C35</f>
        <v>0</v>
      </c>
      <c r="I35" s="10" t="s">
        <v>32</v>
      </c>
    </row>
    <row r="36" spans="1:9" x14ac:dyDescent="0.2">
      <c r="A36" s="30"/>
      <c r="B36" s="31"/>
      <c r="C36" s="32"/>
      <c r="D36" s="32"/>
      <c r="E36" s="32"/>
      <c r="F36" s="32"/>
      <c r="G36" s="32"/>
      <c r="H36" s="32"/>
      <c r="I36" s="10" t="s">
        <v>35</v>
      </c>
    </row>
    <row r="37" spans="1:9" x14ac:dyDescent="0.2">
      <c r="A37" s="34" t="s">
        <v>46</v>
      </c>
      <c r="B37" s="35"/>
      <c r="C37" s="33">
        <f t="shared" ref="C37:H37" si="7">SUM(C38)</f>
        <v>50000000</v>
      </c>
      <c r="D37" s="33">
        <f t="shared" si="7"/>
        <v>35351047.359999999</v>
      </c>
      <c r="E37" s="33">
        <f t="shared" si="7"/>
        <v>85351047.359999999</v>
      </c>
      <c r="F37" s="33">
        <f t="shared" si="7"/>
        <v>85004462.109999999</v>
      </c>
      <c r="G37" s="33">
        <f t="shared" si="7"/>
        <v>85004462.109999999</v>
      </c>
      <c r="H37" s="33">
        <f t="shared" si="7"/>
        <v>35004462.109999999</v>
      </c>
      <c r="I37" s="10" t="s">
        <v>35</v>
      </c>
    </row>
    <row r="38" spans="1:9" x14ac:dyDescent="0.2">
      <c r="A38" s="36"/>
      <c r="B38" s="31" t="s">
        <v>33</v>
      </c>
      <c r="C38" s="32">
        <v>50000000</v>
      </c>
      <c r="D38" s="32">
        <v>35351047.359999999</v>
      </c>
      <c r="E38" s="32">
        <f>C38+D38</f>
        <v>85351047.359999999</v>
      </c>
      <c r="F38" s="32">
        <v>85004462.109999999</v>
      </c>
      <c r="G38" s="32">
        <v>85004462.109999999</v>
      </c>
      <c r="H38" s="32">
        <f>G38-C38</f>
        <v>35004462.109999999</v>
      </c>
      <c r="I38" s="10" t="s">
        <v>34</v>
      </c>
    </row>
    <row r="39" spans="1:9" x14ac:dyDescent="0.2">
      <c r="A39" s="37"/>
      <c r="B39" s="38" t="s">
        <v>36</v>
      </c>
      <c r="C39" s="17">
        <f t="shared" ref="C39:H39" si="8">SUM(C37+C31+C21)</f>
        <v>409525339.17999995</v>
      </c>
      <c r="D39" s="17">
        <f t="shared" si="8"/>
        <v>108590329.59999999</v>
      </c>
      <c r="E39" s="17">
        <f t="shared" si="8"/>
        <v>518115668.77999997</v>
      </c>
      <c r="F39" s="17">
        <f t="shared" si="8"/>
        <v>419657841.20000005</v>
      </c>
      <c r="G39" s="17">
        <f t="shared" si="8"/>
        <v>419599649.75</v>
      </c>
      <c r="H39" s="19">
        <f t="shared" si="8"/>
        <v>10074310.570000038</v>
      </c>
      <c r="I39" s="10" t="s">
        <v>35</v>
      </c>
    </row>
    <row r="40" spans="1:9" x14ac:dyDescent="0.2">
      <c r="A40" s="39"/>
      <c r="B40" s="21"/>
      <c r="C40" s="22"/>
      <c r="D40" s="22"/>
      <c r="E40" s="22"/>
      <c r="F40" s="24" t="s">
        <v>37</v>
      </c>
      <c r="G40" s="40"/>
      <c r="H40" s="26"/>
      <c r="I40" s="10" t="s">
        <v>35</v>
      </c>
    </row>
    <row r="42" spans="1:9" ht="22.5" x14ac:dyDescent="0.2">
      <c r="B42" s="41" t="s">
        <v>47</v>
      </c>
    </row>
    <row r="43" spans="1:9" x14ac:dyDescent="0.2">
      <c r="B43" s="42" t="s">
        <v>48</v>
      </c>
    </row>
    <row r="44" spans="1:9" ht="30.75" customHeight="1" x14ac:dyDescent="0.2">
      <c r="B44" s="44" t="s">
        <v>49</v>
      </c>
      <c r="C44" s="44"/>
      <c r="D44" s="44"/>
      <c r="E44" s="44"/>
      <c r="F44" s="44"/>
      <c r="G44" s="44"/>
      <c r="H44" s="44"/>
    </row>
  </sheetData>
  <mergeCells count="9">
    <mergeCell ref="A31:B31"/>
    <mergeCell ref="B44:H44"/>
    <mergeCell ref="A1:H1"/>
    <mergeCell ref="A2:B4"/>
    <mergeCell ref="C2:G2"/>
    <mergeCell ref="H2:H3"/>
    <mergeCell ref="A18:B20"/>
    <mergeCell ref="C18:G18"/>
    <mergeCell ref="H18:H19"/>
  </mergeCells>
  <pageMargins left="0.70833333333333304" right="0.70833333333333304" top="0.74791666666666701" bottom="0.74791666666666701" header="0.51180555555555496" footer="0.51180555555555496"/>
  <pageSetup scale="91" orientation="landscape" horizontalDpi="300" verticalDpi="300" r:id="rId1"/>
  <rowBreaks count="2" manualBreakCount="2">
    <brk id="29" max="7" man="1"/>
    <brk id="5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2021-10-06T23:30:40Z</cp:lastPrinted>
  <dcterms:created xsi:type="dcterms:W3CDTF">2012-12-11T20:48:19Z</dcterms:created>
  <dcterms:modified xsi:type="dcterms:W3CDTF">2021-10-22T19:43:20Z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